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K14" i="1"/>
  <c r="I14" i="1"/>
  <c r="G14" i="1"/>
  <c r="E14" i="1"/>
  <c r="C14" i="1"/>
  <c r="M4" i="1"/>
  <c r="M5" i="1"/>
  <c r="K5" i="1"/>
  <c r="I5" i="1"/>
  <c r="G5" i="1"/>
  <c r="E5" i="1"/>
  <c r="C5" i="1"/>
  <c r="M3" i="1"/>
  <c r="M14" i="1" l="1"/>
</calcChain>
</file>

<file path=xl/sharedStrings.xml><?xml version="1.0" encoding="utf-8"?>
<sst xmlns="http://schemas.openxmlformats.org/spreadsheetml/2006/main" count="56" uniqueCount="35">
  <si>
    <t>District 1A</t>
  </si>
  <si>
    <t>District 1B</t>
  </si>
  <si>
    <t>District 1C</t>
  </si>
  <si>
    <t>District 2</t>
  </si>
  <si>
    <t>District 3</t>
  </si>
  <si>
    <t>Sources of Funds</t>
  </si>
  <si>
    <t>Bond Proceeds</t>
  </si>
  <si>
    <t>Interest earned in the improvement fund</t>
  </si>
  <si>
    <t>Total Sources of Funds</t>
  </si>
  <si>
    <t>Total Proceeds</t>
  </si>
  <si>
    <t>Uses of Funds</t>
  </si>
  <si>
    <t>Public improvements financed</t>
  </si>
  <si>
    <t>Issuance costs</t>
  </si>
  <si>
    <t>Underwriter's discount</t>
  </si>
  <si>
    <t>Capitalized interest</t>
  </si>
  <si>
    <t>Reserve fund</t>
  </si>
  <si>
    <t>Total uses of funds</t>
  </si>
  <si>
    <t>Rounding</t>
  </si>
  <si>
    <t>Assumptions</t>
  </si>
  <si>
    <t>Maturity</t>
  </si>
  <si>
    <t>Interest only</t>
  </si>
  <si>
    <t>Amoritization</t>
  </si>
  <si>
    <t xml:space="preserve">  Average Life</t>
  </si>
  <si>
    <t>30 years</t>
  </si>
  <si>
    <t>2 years</t>
  </si>
  <si>
    <t>28 years</t>
  </si>
  <si>
    <t>Bond Coupon Rate</t>
  </si>
  <si>
    <t>Date payments due</t>
  </si>
  <si>
    <t>Date bonds to be issued</t>
  </si>
  <si>
    <t>Feb. 15 and Aug15</t>
  </si>
  <si>
    <t>Interest</t>
  </si>
  <si>
    <t>Principal</t>
  </si>
  <si>
    <t>Interest funded through</t>
  </si>
  <si>
    <t>Months interest funded</t>
  </si>
  <si>
    <t>February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</si>
</sst>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[$-409]d\-mmm\-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1" fillId="0" borderId="0" xfId="0" applyNumberFormat="1" applyFont="1" applyAlignment="1">
      <alignment horizontal="center" wrapText="1"/>
    </xf>
    <xf numFmtId="6" fontId="2" fillId="0" borderId="0" xfId="0" applyNumberFormat="1" applyFont="1"/>
    <xf numFmtId="0" fontId="2" fillId="0" borderId="1" xfId="0" applyFont="1" applyBorder="1"/>
    <xf numFmtId="6" fontId="2" fillId="0" borderId="1" xfId="0" applyNumberFormat="1" applyFont="1" applyBorder="1"/>
    <xf numFmtId="0" fontId="2" fillId="0" borderId="0" xfId="0" applyFont="1" applyBorder="1"/>
    <xf numFmtId="6" fontId="2" fillId="0" borderId="0" xfId="0" applyNumberFormat="1" applyFont="1" applyBorder="1"/>
    <xf numFmtId="0" fontId="2" fillId="0" borderId="2" xfId="0" applyFont="1" applyBorder="1"/>
    <xf numFmtId="6" fontId="2" fillId="0" borderId="2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6" fontId="2" fillId="0" borderId="3" xfId="0" applyNumberFormat="1" applyFont="1" applyBorder="1"/>
    <xf numFmtId="0" fontId="3" fillId="0" borderId="0" xfId="0" applyFont="1"/>
    <xf numFmtId="6" fontId="2" fillId="0" borderId="0" xfId="0" applyNumberFormat="1" applyFont="1" applyAlignment="1">
      <alignment horizontal="right"/>
    </xf>
    <xf numFmtId="38" fontId="2" fillId="0" borderId="0" xfId="0" applyNumberFormat="1" applyFont="1"/>
    <xf numFmtId="38" fontId="2" fillId="0" borderId="0" xfId="0" applyNumberFormat="1" applyFont="1" applyAlignment="1">
      <alignment horizontal="right"/>
    </xf>
    <xf numFmtId="10" fontId="2" fillId="0" borderId="0" xfId="0" applyNumberFormat="1" applyFont="1"/>
    <xf numFmtId="38" fontId="3" fillId="0" borderId="0" xfId="0" applyNumberFormat="1" applyFont="1"/>
    <xf numFmtId="40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6" fontId="4" fillId="0" borderId="0" xfId="0" applyNumberFormat="1" applyFont="1" applyAlignment="1">
      <alignment horizontal="center"/>
    </xf>
    <xf numFmtId="16" fontId="2" fillId="0" borderId="0" xfId="0" quotePrefix="1" applyNumberFormat="1" applyFont="1" applyAlignment="1">
      <alignment horizontal="right"/>
    </xf>
    <xf numFmtId="38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6" fontId="1" fillId="0" borderId="0" xfId="0" applyNumberFormat="1" applyFont="1"/>
    <xf numFmtId="6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E37" sqref="E36:E37"/>
    </sheetView>
  </sheetViews>
  <sheetFormatPr defaultRowHeight="12" x14ac:dyDescent="0.2"/>
  <cols>
    <col min="1" max="1" width="4" style="2" customWidth="1"/>
    <col min="2" max="2" width="33.5703125" style="2" bestFit="1" customWidth="1"/>
    <col min="3" max="3" width="12.7109375" style="5" customWidth="1"/>
    <col min="4" max="4" width="1.7109375" style="5" customWidth="1"/>
    <col min="5" max="5" width="12.7109375" style="5" customWidth="1"/>
    <col min="6" max="6" width="1.7109375" style="5" customWidth="1"/>
    <col min="7" max="7" width="12.7109375" style="5" customWidth="1"/>
    <col min="8" max="8" width="1.7109375" style="5" customWidth="1"/>
    <col min="9" max="9" width="12.7109375" style="5" customWidth="1"/>
    <col min="10" max="10" width="1.7109375" style="5" customWidth="1"/>
    <col min="11" max="11" width="12.7109375" style="5" customWidth="1"/>
    <col min="12" max="12" width="1.7109375" style="5" customWidth="1"/>
    <col min="13" max="13" width="12.7109375" style="5" customWidth="1"/>
    <col min="14" max="16384" width="9.140625" style="2"/>
  </cols>
  <sheetData>
    <row r="1" spans="1:13" s="1" customFormat="1" x14ac:dyDescent="0.2">
      <c r="C1" s="4" t="s">
        <v>0</v>
      </c>
      <c r="D1" s="4"/>
      <c r="E1" s="4" t="s">
        <v>1</v>
      </c>
      <c r="F1" s="4"/>
      <c r="G1" s="4" t="s">
        <v>2</v>
      </c>
      <c r="H1" s="4"/>
      <c r="I1" s="4" t="s">
        <v>3</v>
      </c>
      <c r="J1" s="4"/>
      <c r="K1" s="4" t="s">
        <v>4</v>
      </c>
      <c r="L1" s="4"/>
      <c r="M1" s="4" t="s">
        <v>9</v>
      </c>
    </row>
    <row r="2" spans="1:13" x14ac:dyDescent="0.2">
      <c r="A2" s="6" t="s">
        <v>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">
      <c r="A3" s="8"/>
      <c r="B3" s="8" t="s">
        <v>6</v>
      </c>
      <c r="C3" s="9">
        <v>13822000</v>
      </c>
      <c r="D3" s="9"/>
      <c r="E3" s="9">
        <v>66627000</v>
      </c>
      <c r="F3" s="9"/>
      <c r="G3" s="9">
        <v>33330000</v>
      </c>
      <c r="H3" s="9"/>
      <c r="I3" s="9">
        <v>16121000</v>
      </c>
      <c r="J3" s="9"/>
      <c r="K3" s="9">
        <v>37278000</v>
      </c>
      <c r="L3" s="9"/>
      <c r="M3" s="9">
        <f>SUM(C3:K3)</f>
        <v>167178000</v>
      </c>
    </row>
    <row r="4" spans="1:13" x14ac:dyDescent="0.2">
      <c r="A4" s="10"/>
      <c r="B4" s="10" t="s">
        <v>7</v>
      </c>
      <c r="C4" s="11">
        <v>0</v>
      </c>
      <c r="D4" s="11"/>
      <c r="E4" s="11">
        <v>0</v>
      </c>
      <c r="F4" s="11"/>
      <c r="G4" s="11">
        <v>0</v>
      </c>
      <c r="H4" s="11"/>
      <c r="I4" s="11">
        <v>0</v>
      </c>
      <c r="J4" s="11"/>
      <c r="K4" s="11">
        <v>0</v>
      </c>
      <c r="L4" s="9"/>
      <c r="M4" s="9">
        <f>SUM(C4:K4)</f>
        <v>0</v>
      </c>
    </row>
    <row r="5" spans="1:13" x14ac:dyDescent="0.2">
      <c r="B5" s="3" t="s">
        <v>8</v>
      </c>
      <c r="C5" s="5">
        <f>SUM(C3:C4)</f>
        <v>13822000</v>
      </c>
      <c r="E5" s="5">
        <f t="shared" ref="E5:K5" si="0">SUM(E3:E4)</f>
        <v>66627000</v>
      </c>
      <c r="G5" s="5">
        <f t="shared" si="0"/>
        <v>33330000</v>
      </c>
      <c r="I5" s="5">
        <f t="shared" si="0"/>
        <v>16121000</v>
      </c>
      <c r="K5" s="5">
        <f t="shared" si="0"/>
        <v>37278000</v>
      </c>
      <c r="M5" s="7">
        <f>SUM(C5:K5)</f>
        <v>167178000</v>
      </c>
    </row>
    <row r="7" spans="1:13" x14ac:dyDescent="0.2">
      <c r="A7" s="2" t="s">
        <v>10</v>
      </c>
    </row>
    <row r="8" spans="1:13" x14ac:dyDescent="0.2">
      <c r="B8" s="2" t="s">
        <v>11</v>
      </c>
      <c r="C8" s="27">
        <v>9862207</v>
      </c>
      <c r="D8" s="27"/>
      <c r="E8" s="27">
        <v>51168911</v>
      </c>
      <c r="F8" s="27"/>
      <c r="G8" s="27">
        <v>24773307</v>
      </c>
      <c r="H8" s="27"/>
      <c r="I8" s="27">
        <v>11780409</v>
      </c>
      <c r="J8" s="27"/>
      <c r="K8" s="27">
        <v>30099360</v>
      </c>
      <c r="L8" s="27"/>
      <c r="M8" s="28">
        <f>SUM(C8:K8)</f>
        <v>127684194</v>
      </c>
    </row>
    <row r="9" spans="1:13" x14ac:dyDescent="0.2">
      <c r="B9" s="2" t="s">
        <v>12</v>
      </c>
      <c r="C9" s="5">
        <v>600000</v>
      </c>
      <c r="E9" s="5">
        <v>350000</v>
      </c>
      <c r="G9" s="5">
        <v>350000</v>
      </c>
      <c r="I9" s="5">
        <v>350000</v>
      </c>
      <c r="K9" s="5">
        <v>350000</v>
      </c>
      <c r="M9" s="9">
        <f>SUM(C9:K9)</f>
        <v>2000000</v>
      </c>
    </row>
    <row r="10" spans="1:13" x14ac:dyDescent="0.2">
      <c r="B10" s="2" t="s">
        <v>13</v>
      </c>
      <c r="C10" s="5">
        <v>276440</v>
      </c>
      <c r="E10" s="5">
        <v>499703</v>
      </c>
      <c r="G10" s="5">
        <v>499950</v>
      </c>
      <c r="I10" s="5">
        <v>241815</v>
      </c>
      <c r="K10" s="5">
        <v>559170</v>
      </c>
      <c r="M10" s="9">
        <f>SUM(C10:K10)</f>
        <v>2077078</v>
      </c>
    </row>
    <row r="11" spans="1:13" x14ac:dyDescent="0.2">
      <c r="B11" s="2" t="s">
        <v>14</v>
      </c>
      <c r="C11" s="5">
        <v>1719240</v>
      </c>
      <c r="E11" s="5">
        <v>8035640</v>
      </c>
      <c r="G11" s="5">
        <v>4373300</v>
      </c>
      <c r="I11" s="5">
        <v>2136130</v>
      </c>
      <c r="K11" s="5">
        <v>4886540</v>
      </c>
      <c r="M11" s="9">
        <f>SUM(C11:K11)</f>
        <v>21150850</v>
      </c>
    </row>
    <row r="12" spans="1:13" x14ac:dyDescent="0.2">
      <c r="B12" s="2" t="s">
        <v>15</v>
      </c>
      <c r="C12" s="5">
        <v>1363564</v>
      </c>
      <c r="E12" s="5">
        <v>6572695</v>
      </c>
      <c r="G12" s="5">
        <v>3333000</v>
      </c>
      <c r="I12" s="5">
        <v>1612100</v>
      </c>
      <c r="K12" s="5">
        <v>1382200</v>
      </c>
      <c r="M12" s="9">
        <f>SUM(C12:K12)</f>
        <v>14263559</v>
      </c>
    </row>
    <row r="13" spans="1:13" x14ac:dyDescent="0.2">
      <c r="B13" s="2" t="s">
        <v>17</v>
      </c>
      <c r="C13" s="5">
        <v>549</v>
      </c>
      <c r="E13" s="5">
        <v>52</v>
      </c>
      <c r="G13" s="5">
        <v>443</v>
      </c>
      <c r="I13" s="5">
        <v>546</v>
      </c>
      <c r="K13" s="5">
        <v>730</v>
      </c>
      <c r="M13" s="9">
        <f>SUM(C13:K13)-1</f>
        <v>2319</v>
      </c>
    </row>
    <row r="14" spans="1:13" ht="12.75" thickBot="1" x14ac:dyDescent="0.25">
      <c r="A14" s="12"/>
      <c r="B14" s="13" t="s">
        <v>16</v>
      </c>
      <c r="C14" s="14">
        <f>SUM(C8:C13)</f>
        <v>13822000</v>
      </c>
      <c r="D14" s="14"/>
      <c r="E14" s="14">
        <f t="shared" ref="E14:K14" si="1">SUM(E8:E13)</f>
        <v>66627001</v>
      </c>
      <c r="F14" s="14"/>
      <c r="G14" s="14">
        <f t="shared" si="1"/>
        <v>33330000</v>
      </c>
      <c r="H14" s="14"/>
      <c r="I14" s="14">
        <f t="shared" si="1"/>
        <v>16121000</v>
      </c>
      <c r="J14" s="14"/>
      <c r="K14" s="14">
        <f t="shared" si="1"/>
        <v>37278000</v>
      </c>
      <c r="L14" s="14"/>
      <c r="M14" s="14">
        <f>SUM(C14:K14)</f>
        <v>167178001</v>
      </c>
    </row>
    <row r="15" spans="1:13" ht="12.75" thickTop="1" x14ac:dyDescent="0.2"/>
    <row r="16" spans="1:13" x14ac:dyDescent="0.2">
      <c r="A16" s="15" t="s">
        <v>18</v>
      </c>
    </row>
    <row r="17" spans="1:13" x14ac:dyDescent="0.2">
      <c r="A17" s="2" t="s">
        <v>19</v>
      </c>
      <c r="C17" s="16" t="s">
        <v>23</v>
      </c>
      <c r="D17" s="16"/>
      <c r="E17" s="16" t="s">
        <v>23</v>
      </c>
      <c r="F17" s="16"/>
      <c r="G17" s="16" t="s">
        <v>23</v>
      </c>
      <c r="H17" s="16"/>
      <c r="I17" s="16" t="s">
        <v>23</v>
      </c>
      <c r="J17" s="16"/>
      <c r="K17" s="16" t="s">
        <v>23</v>
      </c>
      <c r="L17" s="16"/>
    </row>
    <row r="18" spans="1:13" x14ac:dyDescent="0.2">
      <c r="B18" s="2" t="s">
        <v>20</v>
      </c>
      <c r="C18" s="16" t="s">
        <v>24</v>
      </c>
      <c r="D18" s="16"/>
      <c r="E18" s="16" t="s">
        <v>24</v>
      </c>
      <c r="F18" s="16"/>
      <c r="G18" s="16" t="s">
        <v>24</v>
      </c>
      <c r="H18" s="16"/>
      <c r="I18" s="16" t="s">
        <v>24</v>
      </c>
      <c r="J18" s="16"/>
      <c r="K18" s="16" t="s">
        <v>24</v>
      </c>
      <c r="L18" s="16"/>
    </row>
    <row r="19" spans="1:13" x14ac:dyDescent="0.2">
      <c r="B19" s="2" t="s">
        <v>21</v>
      </c>
      <c r="C19" s="16" t="s">
        <v>25</v>
      </c>
      <c r="D19" s="16"/>
      <c r="E19" s="16" t="s">
        <v>25</v>
      </c>
      <c r="F19" s="16"/>
      <c r="G19" s="16" t="s">
        <v>25</v>
      </c>
      <c r="H19" s="16"/>
      <c r="I19" s="16" t="s">
        <v>25</v>
      </c>
      <c r="J19" s="16"/>
      <c r="K19" s="16" t="s">
        <v>25</v>
      </c>
      <c r="L19" s="16"/>
    </row>
    <row r="20" spans="1:13" s="20" customFormat="1" x14ac:dyDescent="0.2">
      <c r="B20" s="20" t="s">
        <v>22</v>
      </c>
      <c r="C20" s="21">
        <v>22.79</v>
      </c>
      <c r="D20" s="21"/>
      <c r="E20" s="21">
        <v>22.89</v>
      </c>
      <c r="F20" s="21"/>
      <c r="G20" s="21">
        <v>22.9</v>
      </c>
      <c r="H20" s="21"/>
      <c r="I20" s="21">
        <v>22.89</v>
      </c>
      <c r="J20" s="21"/>
      <c r="K20" s="21">
        <v>22.9</v>
      </c>
      <c r="L20" s="21"/>
    </row>
    <row r="22" spans="1:13" s="19" customFormat="1" x14ac:dyDescent="0.2">
      <c r="A22" s="19" t="s">
        <v>26</v>
      </c>
      <c r="C22" s="19">
        <v>0.06</v>
      </c>
      <c r="E22" s="19">
        <v>0.06</v>
      </c>
      <c r="G22" s="19">
        <v>6.5000000000000002E-2</v>
      </c>
      <c r="I22" s="19">
        <v>6.5000000000000002E-2</v>
      </c>
      <c r="K22" s="19">
        <v>6.5000000000000002E-2</v>
      </c>
    </row>
    <row r="24" spans="1:13" x14ac:dyDescent="0.2">
      <c r="A24" s="2" t="s">
        <v>28</v>
      </c>
      <c r="C24" s="26">
        <v>42781</v>
      </c>
      <c r="D24" s="26"/>
      <c r="E24" s="26">
        <v>42781</v>
      </c>
      <c r="F24" s="26"/>
      <c r="G24" s="26">
        <v>43511</v>
      </c>
      <c r="H24" s="26"/>
      <c r="I24" s="26">
        <v>43146</v>
      </c>
      <c r="J24" s="26"/>
      <c r="K24" s="26">
        <v>43511</v>
      </c>
      <c r="L24" s="22"/>
    </row>
    <row r="25" spans="1:13" x14ac:dyDescent="0.2">
      <c r="A25" s="2" t="s">
        <v>27</v>
      </c>
      <c r="L25" s="23"/>
    </row>
    <row r="26" spans="1:13" x14ac:dyDescent="0.2">
      <c r="B26" s="2" t="s">
        <v>30</v>
      </c>
      <c r="C26" s="23" t="s">
        <v>29</v>
      </c>
      <c r="D26" s="23"/>
      <c r="E26" s="23" t="s">
        <v>29</v>
      </c>
      <c r="F26" s="23"/>
      <c r="G26" s="23" t="s">
        <v>29</v>
      </c>
      <c r="H26" s="23"/>
      <c r="I26" s="23" t="s">
        <v>29</v>
      </c>
      <c r="J26" s="23"/>
      <c r="K26" s="23" t="s">
        <v>29</v>
      </c>
    </row>
    <row r="27" spans="1:13" x14ac:dyDescent="0.2">
      <c r="B27" s="2" t="s">
        <v>31</v>
      </c>
      <c r="C27" s="24" t="s">
        <v>34</v>
      </c>
      <c r="E27" s="24" t="s">
        <v>34</v>
      </c>
      <c r="G27" s="24" t="s">
        <v>34</v>
      </c>
      <c r="I27" s="24" t="s">
        <v>34</v>
      </c>
      <c r="K27" s="24" t="s">
        <v>34</v>
      </c>
    </row>
    <row r="29" spans="1:13" ht="11.25" customHeight="1" x14ac:dyDescent="0.2">
      <c r="A29" s="2" t="s">
        <v>14</v>
      </c>
    </row>
    <row r="30" spans="1:13" s="17" customFormat="1" x14ac:dyDescent="0.2">
      <c r="B30" s="17" t="s">
        <v>32</v>
      </c>
      <c r="C30" s="26">
        <v>43511</v>
      </c>
      <c r="D30" s="18"/>
      <c r="E30" s="26">
        <v>43511</v>
      </c>
      <c r="F30" s="18"/>
      <c r="G30" s="26">
        <v>44242</v>
      </c>
      <c r="H30" s="18"/>
      <c r="I30" s="26">
        <v>43876</v>
      </c>
      <c r="J30" s="18"/>
      <c r="K30" s="26">
        <v>44242</v>
      </c>
    </row>
    <row r="31" spans="1:13" s="17" customFormat="1" ht="12.75" thickBot="1" x14ac:dyDescent="0.25">
      <c r="A31" s="25"/>
      <c r="B31" s="25" t="s">
        <v>33</v>
      </c>
      <c r="C31" s="25">
        <v>24</v>
      </c>
      <c r="D31" s="25"/>
      <c r="E31" s="25">
        <v>24</v>
      </c>
      <c r="F31" s="25"/>
      <c r="G31" s="25">
        <v>24</v>
      </c>
      <c r="H31" s="25"/>
      <c r="I31" s="25">
        <v>24</v>
      </c>
      <c r="J31" s="25"/>
      <c r="K31" s="25">
        <v>24</v>
      </c>
      <c r="L31" s="25"/>
      <c r="M31" s="25"/>
    </row>
    <row r="32" spans="1:13" ht="12.75" thickTop="1" x14ac:dyDescent="0.2"/>
  </sheetData>
  <pageMargins left="0.45" right="0.45" top="1.25" bottom="0.75" header="0.3" footer="0.3"/>
  <pageSetup orientation="landscape" r:id="rId1"/>
  <headerFooter>
    <oddHeader xml:space="preserve">&amp;C&amp;"-,Bold"Downtown Columbia Tax Increment Financing 
Development Plan Financing Summary
for Infrastructure Program Request&amp;"-,Regular"
</oddHeader>
    <oddFooter>&amp;CPage &amp;"-,Bold"4&amp;"-,Regular" of &amp;"-,Bold"4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smilesky</dc:creator>
  <cp:lastModifiedBy>smilesky</cp:lastModifiedBy>
  <cp:lastPrinted>2016-07-06T17:13:42Z</cp:lastPrinted>
  <dcterms:created xsi:type="dcterms:W3CDTF">2016-07-01T18:32:06Z</dcterms:created>
  <dcterms:modified xsi:type="dcterms:W3CDTF">2016-07-06T17:30:52Z</dcterms:modified>
</cp:coreProperties>
</file>